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nus\brukerne\etsveenlai\Mine Dokumenter\"/>
    </mc:Choice>
  </mc:AlternateContent>
  <bookViews>
    <workbookView xWindow="1920" yWindow="1920" windowWidth="17280" windowHeight="8970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9" i="1" l="1"/>
  <c r="C28" i="1"/>
  <c r="C27" i="1"/>
  <c r="C24" i="1"/>
  <c r="C17" i="1"/>
  <c r="C29" i="1" l="1"/>
  <c r="C50" i="1" s="1"/>
  <c r="C52" i="1" s="1"/>
  <c r="D24" i="1"/>
  <c r="E24" i="1"/>
  <c r="E49" i="1"/>
  <c r="E29" i="1"/>
  <c r="E17" i="1"/>
  <c r="D49" i="1"/>
  <c r="D29" i="1"/>
  <c r="D17" i="1"/>
  <c r="B17" i="1"/>
  <c r="D50" i="1" l="1"/>
  <c r="D52" i="1" s="1"/>
  <c r="E50" i="1"/>
  <c r="E52" i="1" s="1"/>
  <c r="B28" i="1"/>
  <c r="B27" i="1"/>
  <c r="B24" i="1"/>
  <c r="B49" i="1"/>
  <c r="B29" i="1" l="1"/>
  <c r="B50" i="1" s="1"/>
  <c r="B52" i="1" s="1"/>
</calcChain>
</file>

<file path=xl/sharedStrings.xml><?xml version="1.0" encoding="utf-8"?>
<sst xmlns="http://schemas.openxmlformats.org/spreadsheetml/2006/main" count="50" uniqueCount="50">
  <si>
    <t>Budsjett</t>
  </si>
  <si>
    <t>3210 Salg og innløsning av tomter</t>
  </si>
  <si>
    <t>3600 Festeavgifter Nordre Lenningen</t>
  </si>
  <si>
    <t>3620 Leieinntekt Nordre Lenningen seterhus</t>
  </si>
  <si>
    <t>Driftskostnader</t>
  </si>
  <si>
    <t>Lønnskostnader</t>
  </si>
  <si>
    <t xml:space="preserve">5010 Lønn </t>
  </si>
  <si>
    <t>5110 Påløpne feriepenger</t>
  </si>
  <si>
    <t>5400 Arbeidsgiveravgift</t>
  </si>
  <si>
    <t>6540 Inventar</t>
  </si>
  <si>
    <t>6701 Revisjon</t>
  </si>
  <si>
    <t>6705 Regnskapsførsel</t>
  </si>
  <si>
    <t>7710 Møte/bevertning</t>
  </si>
  <si>
    <t>7770 Bank og kortgebyr</t>
  </si>
  <si>
    <t>Driftsinntekter</t>
  </si>
  <si>
    <t>Sum driftsinntekter</t>
  </si>
  <si>
    <t>Andeler grunneierlag/løypelag</t>
  </si>
  <si>
    <t>3910 Takkoffer til Bruflat sokneråd</t>
  </si>
  <si>
    <t>Sum råtomtkostnader</t>
  </si>
  <si>
    <t>Annonsering</t>
  </si>
  <si>
    <t>Sum lønnskostnader</t>
  </si>
  <si>
    <t>Bruflat Sokn</t>
  </si>
  <si>
    <t>Andre driftskostnader</t>
  </si>
  <si>
    <t>Tilskudd diakoniutvalg</t>
  </si>
  <si>
    <t>Tilskudd konfirmantarbeid</t>
  </si>
  <si>
    <t>6620 Reparasjon og vedlikehold seterhus</t>
  </si>
  <si>
    <t>6895 Soknerådsarbeid:</t>
  </si>
  <si>
    <t>7790 Annen kostnad:</t>
  </si>
  <si>
    <t>Medlemsskap Visit Valdres / Etnedal Utvikling</t>
  </si>
  <si>
    <t>Sum andre driftskostnader</t>
  </si>
  <si>
    <t>Arealplanlegging (ekstern bistand, kommunale gebyrer mv.)</t>
  </si>
  <si>
    <t>Infrastruktur (transformator)</t>
  </si>
  <si>
    <t>6702 Honorar juridisk bistand</t>
  </si>
  <si>
    <t>Resultat (mer/mindreforbruk)</t>
  </si>
  <si>
    <t>6601 Kostnader hyttefelt:</t>
  </si>
  <si>
    <t>Sum driftsutgifter</t>
  </si>
  <si>
    <t>3610 Andre leieinntekter Lenningen (jakt/beite/tele/vkr)</t>
  </si>
  <si>
    <t>Tilskudd gudstjenestearbeid</t>
  </si>
  <si>
    <t>Tilskudd arrangement (bevertning, gevinster mv.)</t>
  </si>
  <si>
    <t>7421 Menighetsarbeider 40% stilling</t>
  </si>
  <si>
    <t xml:space="preserve">Budsjett </t>
  </si>
  <si>
    <t>Foreløpig regnskap</t>
  </si>
  <si>
    <t>Regnskap</t>
  </si>
  <si>
    <t>Andre inntekter</t>
  </si>
  <si>
    <t>3915 Takkoffer til formål</t>
  </si>
  <si>
    <t>3920 Salg blomsterhelsinger/ artikler/ åreslag m.m</t>
  </si>
  <si>
    <t>6895 Takkoffer til formål</t>
  </si>
  <si>
    <t>Driftsutgifter seterhuset (forsikringer, brøyting, avgifter, strøm o.l)</t>
  </si>
  <si>
    <t>7422 Saksbehandler (kirkevergen) 30% stilling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</si>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</sst>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4" fillId="2" borderId="0" xfId="0" applyFont="1" applyFill="1" applyBorder="1"/>
    <xf numFmtId="0" fontId="3" fillId="2" borderId="4" xfId="0" applyFont="1" applyFill="1" applyBorder="1"/>
    <xf numFmtId="14" fontId="0" fillId="2" borderId="0" xfId="0" applyNumberFormat="1" applyFill="1" applyAlignment="1">
      <alignment horizontal="left"/>
    </xf>
    <xf numFmtId="0" fontId="4" fillId="2" borderId="0" xfId="0" applyFont="1" applyFill="1"/>
    <xf numFmtId="0" fontId="0" fillId="2" borderId="0" xfId="0" applyFill="1" applyBorder="1"/>
    <xf numFmtId="0" fontId="0" fillId="2" borderId="1" xfId="0" applyFill="1" applyBorder="1"/>
    <xf numFmtId="0" fontId="0" fillId="2" borderId="2" xfId="0" applyFill="1" applyBorder="1"/>
    <xf numFmtId="0" fontId="4" fillId="2" borderId="3" xfId="0" applyFont="1" applyFill="1" applyBorder="1"/>
    <xf numFmtId="3" fontId="0" fillId="2" borderId="5" xfId="0" applyNumberFormat="1" applyFont="1" applyFill="1" applyBorder="1"/>
    <xf numFmtId="0" fontId="4" fillId="2" borderId="5" xfId="0" applyFont="1" applyFill="1" applyBorder="1"/>
    <xf numFmtId="0" fontId="0" fillId="2" borderId="5" xfId="0" applyFont="1" applyFill="1" applyBorder="1"/>
    <xf numFmtId="9" fontId="0" fillId="2" borderId="5" xfId="1" applyFont="1" applyFill="1" applyBorder="1"/>
    <xf numFmtId="0" fontId="0" fillId="2" borderId="3" xfId="0" applyFill="1" applyBorder="1"/>
    <xf numFmtId="0" fontId="0" fillId="2" borderId="3" xfId="0" applyFont="1" applyFill="1" applyBorder="1"/>
    <xf numFmtId="3" fontId="0" fillId="2" borderId="3" xfId="0" applyNumberFormat="1" applyFill="1" applyBorder="1"/>
    <xf numFmtId="0" fontId="4" fillId="2" borderId="6" xfId="0" applyFont="1" applyFill="1" applyBorder="1"/>
    <xf numFmtId="164" fontId="0" fillId="2" borderId="3" xfId="2" applyNumberFormat="1" applyFont="1" applyFill="1" applyBorder="1"/>
    <xf numFmtId="164" fontId="3" fillId="2" borderId="4" xfId="2" applyNumberFormat="1" applyFont="1" applyFill="1" applyBorder="1"/>
    <xf numFmtId="164" fontId="4" fillId="2" borderId="1" xfId="2" applyNumberFormat="1" applyFont="1" applyFill="1" applyBorder="1" applyAlignment="1">
      <alignment horizontal="left"/>
    </xf>
    <xf numFmtId="164" fontId="0" fillId="2" borderId="5" xfId="2" applyNumberFormat="1" applyFont="1" applyFill="1" applyBorder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4" fillId="2" borderId="9" xfId="2" applyNumberFormat="1" applyFont="1" applyFill="1" applyBorder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164" fontId="0" fillId="2" borderId="1" xfId="0" applyNumberFormat="1" applyFill="1" applyBorder="1" applyAlignment="1">
      <alignment horizontal="left"/>
    </xf>
    <xf numFmtId="164" fontId="0" fillId="2" borderId="2" xfId="0" applyNumberFormat="1" applyFill="1" applyBorder="1"/>
    <xf numFmtId="164" fontId="4" fillId="2" borderId="0" xfId="0" applyNumberFormat="1" applyFont="1" applyFill="1" applyBorder="1"/>
    <xf numFmtId="0" fontId="0" fillId="2" borderId="0" xfId="0" applyFill="1"/>
    <xf numFmtId="0" fontId="0" fillId="2" borderId="0" xfId="0" applyFill="1" applyBorder="1"/>
    <xf numFmtId="0" fontId="4" fillId="2" borderId="5" xfId="0" applyFont="1" applyFill="1" applyBorder="1"/>
    <xf numFmtId="0" fontId="0" fillId="2" borderId="3" xfId="0" applyFont="1" applyFill="1" applyBorder="1"/>
    <xf numFmtId="164" fontId="0" fillId="2" borderId="3" xfId="2" applyNumberFormat="1" applyFont="1" applyFill="1" applyBorder="1"/>
    <xf numFmtId="164" fontId="3" fillId="2" borderId="4" xfId="2" applyNumberFormat="1" applyFont="1" applyFill="1" applyBorder="1"/>
    <xf numFmtId="164" fontId="4" fillId="2" borderId="4" xfId="2" applyNumberFormat="1" applyFont="1" applyFill="1" applyBorder="1" applyAlignment="1">
      <alignment horizontal="left"/>
    </xf>
    <xf numFmtId="164" fontId="4" fillId="2" borderId="1" xfId="2" applyNumberFormat="1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topLeftCell="A19" workbookViewId="0">
      <selection activeCell="H34" sqref="H34"/>
    </sheetView>
  </sheetViews>
  <sheetFormatPr baseColWidth="10" defaultColWidth="11.42578125" defaultRowHeight="15" x14ac:dyDescent="0.25"/>
  <cols>
    <col min="1" max="1" width="54.28515625" style="1" customWidth="1"/>
    <col min="2" max="2" width="18" style="1" customWidth="1"/>
    <col min="3" max="3" width="18" style="5" customWidth="1"/>
    <col min="4" max="4" width="16.85546875" style="1" customWidth="1"/>
    <col min="5" max="5" width="15.85546875" style="1" customWidth="1"/>
    <col min="6" max="16384" width="11.42578125" style="1"/>
  </cols>
  <sheetData>
    <row r="1" spans="1:5" ht="15" customHeight="1" x14ac:dyDescent="0.25">
      <c r="A1" s="43" t="s">
        <v>21</v>
      </c>
      <c r="B1" s="43"/>
      <c r="C1" s="43"/>
    </row>
    <row r="2" spans="1:5" ht="15" customHeight="1" x14ac:dyDescent="0.25">
      <c r="A2" s="43"/>
      <c r="B2" s="43"/>
      <c r="C2" s="43"/>
    </row>
    <row r="3" spans="1:5" x14ac:dyDescent="0.25">
      <c r="B3" s="42"/>
      <c r="C3" s="42"/>
    </row>
    <row r="4" spans="1:5" x14ac:dyDescent="0.25">
      <c r="A4" s="43">
        <v>2021</v>
      </c>
      <c r="B4" s="43"/>
      <c r="C4" s="43"/>
    </row>
    <row r="5" spans="1:5" x14ac:dyDescent="0.25">
      <c r="B5" s="6"/>
      <c r="C5" s="2"/>
    </row>
    <row r="6" spans="1:5" x14ac:dyDescent="0.25">
      <c r="A6" s="7"/>
      <c r="B6" s="24" t="s">
        <v>0</v>
      </c>
      <c r="C6" s="22" t="s">
        <v>40</v>
      </c>
      <c r="D6" s="40" t="s">
        <v>41</v>
      </c>
      <c r="E6" s="40" t="s">
        <v>42</v>
      </c>
    </row>
    <row r="7" spans="1:5" x14ac:dyDescent="0.25">
      <c r="A7" s="8"/>
      <c r="B7" s="25">
        <v>2021</v>
      </c>
      <c r="C7" s="23">
        <v>2020</v>
      </c>
      <c r="D7" s="41">
        <v>2020</v>
      </c>
      <c r="E7" s="41">
        <v>2019</v>
      </c>
    </row>
    <row r="8" spans="1:5" x14ac:dyDescent="0.25">
      <c r="A8" s="11" t="s">
        <v>14</v>
      </c>
      <c r="B8" s="18"/>
      <c r="C8" s="36"/>
      <c r="D8" s="36"/>
      <c r="E8" s="36"/>
    </row>
    <row r="9" spans="1:5" x14ac:dyDescent="0.25">
      <c r="A9" s="10" t="s">
        <v>1</v>
      </c>
      <c r="B9" s="18">
        <v>1600000</v>
      </c>
      <c r="C9" s="36">
        <v>2800000</v>
      </c>
      <c r="D9" s="36"/>
      <c r="E9" s="36">
        <v>1895000</v>
      </c>
    </row>
    <row r="10" spans="1:5" x14ac:dyDescent="0.25">
      <c r="A10" s="10" t="s">
        <v>2</v>
      </c>
      <c r="B10" s="18">
        <v>16000</v>
      </c>
      <c r="C10" s="36">
        <v>16000</v>
      </c>
      <c r="D10" s="36"/>
      <c r="E10" s="36"/>
    </row>
    <row r="11" spans="1:5" x14ac:dyDescent="0.25">
      <c r="A11" s="12" t="s">
        <v>36</v>
      </c>
      <c r="B11" s="18">
        <v>34500</v>
      </c>
      <c r="C11" s="36">
        <v>34500</v>
      </c>
      <c r="D11" s="36"/>
      <c r="E11" s="36">
        <v>19078</v>
      </c>
    </row>
    <row r="12" spans="1:5" x14ac:dyDescent="0.25">
      <c r="A12" s="12" t="s">
        <v>3</v>
      </c>
      <c r="B12" s="18">
        <v>25000</v>
      </c>
      <c r="C12" s="36">
        <v>10000</v>
      </c>
      <c r="D12" s="36"/>
      <c r="E12" s="36">
        <v>1960</v>
      </c>
    </row>
    <row r="13" spans="1:5" x14ac:dyDescent="0.25">
      <c r="A13" s="12" t="s">
        <v>17</v>
      </c>
      <c r="B13" s="18">
        <v>2500</v>
      </c>
      <c r="C13" s="36">
        <v>2500</v>
      </c>
      <c r="D13" s="36"/>
      <c r="E13" s="36">
        <v>1990</v>
      </c>
    </row>
    <row r="14" spans="1:5" x14ac:dyDescent="0.25">
      <c r="A14" s="12" t="s">
        <v>44</v>
      </c>
      <c r="B14" s="18">
        <v>40000</v>
      </c>
      <c r="C14" s="36">
        <v>52000</v>
      </c>
      <c r="D14" s="36"/>
      <c r="E14" s="36">
        <v>37789</v>
      </c>
    </row>
    <row r="15" spans="1:5" x14ac:dyDescent="0.25">
      <c r="A15" s="34" t="s">
        <v>43</v>
      </c>
      <c r="B15" s="18"/>
      <c r="C15" s="36"/>
      <c r="D15" s="36"/>
      <c r="E15" s="36"/>
    </row>
    <row r="16" spans="1:5" x14ac:dyDescent="0.25">
      <c r="A16" s="12" t="s">
        <v>45</v>
      </c>
      <c r="B16" s="18">
        <v>5500</v>
      </c>
      <c r="C16" s="36">
        <v>6000</v>
      </c>
      <c r="D16" s="36"/>
      <c r="E16" s="36">
        <v>10361</v>
      </c>
    </row>
    <row r="17" spans="1:6" x14ac:dyDescent="0.25">
      <c r="A17" s="3" t="s">
        <v>15</v>
      </c>
      <c r="B17" s="19">
        <f>SUM(B9:B16)</f>
        <v>1723500</v>
      </c>
      <c r="C17" s="37">
        <f>SUM(C9:C16)</f>
        <v>2921000</v>
      </c>
      <c r="D17" s="37">
        <f>SUM(D9:D16)</f>
        <v>0</v>
      </c>
      <c r="E17" s="37">
        <f>SUM(E9:E16)</f>
        <v>1966178</v>
      </c>
    </row>
    <row r="18" spans="1:6" x14ac:dyDescent="0.25">
      <c r="A18" s="9" t="s">
        <v>4</v>
      </c>
      <c r="B18" s="18"/>
      <c r="C18" s="36"/>
      <c r="D18" s="36"/>
      <c r="E18" s="36"/>
    </row>
    <row r="19" spans="1:6" x14ac:dyDescent="0.25">
      <c r="A19" s="12" t="s">
        <v>34</v>
      </c>
      <c r="B19" s="18"/>
      <c r="C19" s="36"/>
      <c r="D19" s="36"/>
      <c r="E19" s="36">
        <v>1569363</v>
      </c>
    </row>
    <row r="20" spans="1:6" x14ac:dyDescent="0.25">
      <c r="A20" s="12" t="s">
        <v>19</v>
      </c>
      <c r="B20" s="18">
        <v>500</v>
      </c>
      <c r="C20" s="36">
        <v>2000</v>
      </c>
      <c r="D20" s="36"/>
      <c r="E20" s="36"/>
    </row>
    <row r="21" spans="1:6" x14ac:dyDescent="0.25">
      <c r="A21" s="12" t="s">
        <v>16</v>
      </c>
      <c r="B21" s="18">
        <v>30000</v>
      </c>
      <c r="C21" s="36">
        <v>36000</v>
      </c>
      <c r="D21" s="36"/>
      <c r="E21" s="36"/>
      <c r="F21" s="32"/>
    </row>
    <row r="22" spans="1:6" x14ac:dyDescent="0.25">
      <c r="A22" s="12" t="s">
        <v>31</v>
      </c>
      <c r="B22" s="18"/>
      <c r="C22" s="36">
        <v>350000</v>
      </c>
      <c r="D22" s="36"/>
      <c r="E22" s="36"/>
    </row>
    <row r="23" spans="1:6" x14ac:dyDescent="0.25">
      <c r="A23" s="12" t="s">
        <v>30</v>
      </c>
      <c r="B23" s="18">
        <v>300000</v>
      </c>
      <c r="C23" s="36">
        <v>100000</v>
      </c>
      <c r="D23" s="36"/>
      <c r="E23" s="36"/>
    </row>
    <row r="24" spans="1:6" x14ac:dyDescent="0.25">
      <c r="A24" s="3" t="s">
        <v>18</v>
      </c>
      <c r="B24" s="19">
        <f>SUM(B19:B23)</f>
        <v>330500</v>
      </c>
      <c r="C24" s="37">
        <f>SUM(C19:C23)</f>
        <v>488000</v>
      </c>
      <c r="D24" s="37">
        <f>SUM(D19:D23)</f>
        <v>0</v>
      </c>
      <c r="E24" s="37">
        <f>SUM(E19:E23)</f>
        <v>1569363</v>
      </c>
    </row>
    <row r="25" spans="1:6" x14ac:dyDescent="0.25">
      <c r="A25" s="11" t="s">
        <v>5</v>
      </c>
      <c r="B25" s="18"/>
      <c r="C25" s="36"/>
      <c r="D25" s="36"/>
      <c r="E25" s="36"/>
    </row>
    <row r="26" spans="1:6" x14ac:dyDescent="0.25">
      <c r="A26" s="12" t="s">
        <v>6</v>
      </c>
      <c r="B26" s="18">
        <v>22000</v>
      </c>
      <c r="C26" s="36">
        <v>20000</v>
      </c>
      <c r="D26" s="36"/>
      <c r="E26" s="36">
        <v>8000</v>
      </c>
    </row>
    <row r="27" spans="1:6" x14ac:dyDescent="0.25">
      <c r="A27" s="12" t="s">
        <v>7</v>
      </c>
      <c r="B27" s="18">
        <f>B26*10.2/100</f>
        <v>2243.9999999999995</v>
      </c>
      <c r="C27" s="36">
        <f>C26*10.2/100</f>
        <v>2040</v>
      </c>
      <c r="D27" s="36"/>
      <c r="E27" s="36">
        <v>1217</v>
      </c>
    </row>
    <row r="28" spans="1:6" x14ac:dyDescent="0.25">
      <c r="A28" s="12" t="s">
        <v>8</v>
      </c>
      <c r="B28" s="18">
        <f>B26*6.4/100</f>
        <v>1408</v>
      </c>
      <c r="C28" s="36">
        <f>C26*6.4/100</f>
        <v>1280</v>
      </c>
      <c r="D28" s="36"/>
      <c r="E28" s="36">
        <v>785</v>
      </c>
    </row>
    <row r="29" spans="1:6" x14ac:dyDescent="0.25">
      <c r="A29" s="3" t="s">
        <v>20</v>
      </c>
      <c r="B29" s="19">
        <f>SUM(B26:B28)</f>
        <v>25652</v>
      </c>
      <c r="C29" s="37">
        <f>SUM(C26:C28)</f>
        <v>23320</v>
      </c>
      <c r="D29" s="37">
        <f>SUM(D26:D28)</f>
        <v>0</v>
      </c>
      <c r="E29" s="37">
        <f>SUM(E26:E28)</f>
        <v>10002</v>
      </c>
    </row>
    <row r="30" spans="1:6" x14ac:dyDescent="0.25">
      <c r="A30" s="11" t="s">
        <v>22</v>
      </c>
      <c r="B30" s="18"/>
      <c r="C30" s="36"/>
      <c r="D30" s="36"/>
      <c r="E30" s="36"/>
    </row>
    <row r="31" spans="1:6" x14ac:dyDescent="0.25">
      <c r="A31" s="12" t="s">
        <v>9</v>
      </c>
      <c r="B31" s="18">
        <v>10000</v>
      </c>
      <c r="C31" s="36">
        <v>100000</v>
      </c>
      <c r="D31" s="36"/>
      <c r="E31" s="36"/>
    </row>
    <row r="32" spans="1:6" x14ac:dyDescent="0.25">
      <c r="A32" s="13" t="s">
        <v>25</v>
      </c>
      <c r="B32" s="18">
        <v>5000</v>
      </c>
      <c r="C32" s="36">
        <v>1700000</v>
      </c>
      <c r="D32" s="36"/>
      <c r="E32" s="36">
        <v>7000</v>
      </c>
    </row>
    <row r="33" spans="1:8" x14ac:dyDescent="0.25">
      <c r="A33" s="13" t="s">
        <v>47</v>
      </c>
      <c r="B33" s="18">
        <v>50000</v>
      </c>
      <c r="C33" s="36">
        <v>50000</v>
      </c>
      <c r="D33" s="36"/>
      <c r="E33" s="36"/>
    </row>
    <row r="34" spans="1:8" x14ac:dyDescent="0.25">
      <c r="A34" s="12" t="s">
        <v>10</v>
      </c>
      <c r="B34" s="18">
        <v>25000</v>
      </c>
      <c r="C34" s="36">
        <v>24000</v>
      </c>
      <c r="D34" s="36"/>
      <c r="E34" s="36">
        <v>18956</v>
      </c>
      <c r="H34" s="1" t="s">
        <v>49</v>
      </c>
    </row>
    <row r="35" spans="1:8" x14ac:dyDescent="0.25">
      <c r="A35" s="12" t="s">
        <v>11</v>
      </c>
      <c r="B35" s="18">
        <v>25000</v>
      </c>
      <c r="C35" s="36">
        <v>20000</v>
      </c>
      <c r="D35" s="36"/>
      <c r="E35" s="36">
        <v>12622</v>
      </c>
    </row>
    <row r="36" spans="1:8" x14ac:dyDescent="0.25">
      <c r="A36" s="12" t="s">
        <v>32</v>
      </c>
      <c r="B36" s="18">
        <v>150000</v>
      </c>
      <c r="C36" s="36">
        <v>150000</v>
      </c>
      <c r="D36" s="36"/>
      <c r="E36" s="36">
        <v>36275</v>
      </c>
    </row>
    <row r="37" spans="1:8" x14ac:dyDescent="0.25">
      <c r="A37" s="12" t="s">
        <v>26</v>
      </c>
      <c r="B37" s="18"/>
      <c r="C37" s="36"/>
      <c r="D37" s="36"/>
      <c r="E37" s="36">
        <v>11706</v>
      </c>
    </row>
    <row r="38" spans="1:8" x14ac:dyDescent="0.25">
      <c r="A38" s="12" t="s">
        <v>23</v>
      </c>
      <c r="B38" s="18">
        <v>7500</v>
      </c>
      <c r="C38" s="36">
        <v>7500</v>
      </c>
      <c r="D38" s="36"/>
      <c r="E38" s="36"/>
    </row>
    <row r="39" spans="1:8" x14ac:dyDescent="0.25">
      <c r="A39" s="12" t="s">
        <v>24</v>
      </c>
      <c r="B39" s="18">
        <v>0</v>
      </c>
      <c r="C39" s="36">
        <v>0</v>
      </c>
      <c r="D39" s="36"/>
      <c r="E39" s="36"/>
    </row>
    <row r="40" spans="1:8" x14ac:dyDescent="0.25">
      <c r="A40" s="12" t="s">
        <v>37</v>
      </c>
      <c r="B40" s="18">
        <v>15000</v>
      </c>
      <c r="C40" s="36">
        <v>15000</v>
      </c>
      <c r="D40" s="36"/>
      <c r="E40" s="36"/>
    </row>
    <row r="41" spans="1:8" x14ac:dyDescent="0.25">
      <c r="A41" s="15" t="s">
        <v>38</v>
      </c>
      <c r="B41" s="18">
        <v>7500</v>
      </c>
      <c r="C41" s="36">
        <v>7500</v>
      </c>
      <c r="D41" s="36"/>
      <c r="E41" s="36"/>
    </row>
    <row r="42" spans="1:8" s="32" customFormat="1" x14ac:dyDescent="0.25">
      <c r="A42" s="35" t="s">
        <v>46</v>
      </c>
      <c r="B42" s="36">
        <v>40000</v>
      </c>
      <c r="C42" s="36">
        <v>52000</v>
      </c>
      <c r="D42" s="36"/>
      <c r="E42" s="36">
        <v>37789</v>
      </c>
    </row>
    <row r="43" spans="1:8" x14ac:dyDescent="0.25">
      <c r="A43" s="16" t="s">
        <v>39</v>
      </c>
      <c r="B43" s="18">
        <v>0</v>
      </c>
      <c r="C43" s="36">
        <v>249043</v>
      </c>
      <c r="D43" s="36"/>
      <c r="E43" s="36">
        <v>280000</v>
      </c>
    </row>
    <row r="44" spans="1:8" x14ac:dyDescent="0.25">
      <c r="A44" s="14" t="s">
        <v>48</v>
      </c>
      <c r="B44" s="18">
        <v>0</v>
      </c>
      <c r="C44" s="36">
        <v>76062</v>
      </c>
      <c r="D44" s="36"/>
      <c r="E44" s="36">
        <v>284000</v>
      </c>
    </row>
    <row r="45" spans="1:8" x14ac:dyDescent="0.25">
      <c r="A45" s="14" t="s">
        <v>12</v>
      </c>
      <c r="B45" s="18">
        <v>6500</v>
      </c>
      <c r="C45" s="36">
        <v>6500</v>
      </c>
      <c r="D45" s="36"/>
      <c r="E45" s="36">
        <v>5633</v>
      </c>
    </row>
    <row r="46" spans="1:8" x14ac:dyDescent="0.25">
      <c r="A46" s="14" t="s">
        <v>13</v>
      </c>
      <c r="B46" s="18">
        <v>75</v>
      </c>
      <c r="C46" s="36">
        <v>75</v>
      </c>
      <c r="D46" s="36"/>
      <c r="E46" s="36">
        <v>56</v>
      </c>
    </row>
    <row r="47" spans="1:8" x14ac:dyDescent="0.25">
      <c r="A47" s="14" t="s">
        <v>27</v>
      </c>
      <c r="B47" s="21"/>
      <c r="C47" s="21"/>
      <c r="D47" s="36"/>
      <c r="E47" s="36"/>
    </row>
    <row r="48" spans="1:8" x14ac:dyDescent="0.25">
      <c r="A48" s="14" t="s">
        <v>28</v>
      </c>
      <c r="B48" s="21">
        <v>2000</v>
      </c>
      <c r="C48" s="21">
        <v>2000</v>
      </c>
      <c r="D48" s="36"/>
      <c r="E48" s="36">
        <v>1925</v>
      </c>
    </row>
    <row r="49" spans="1:5" x14ac:dyDescent="0.25">
      <c r="A49" s="17" t="s">
        <v>29</v>
      </c>
      <c r="B49" s="20">
        <f>SUM(B31:B48)</f>
        <v>343575</v>
      </c>
      <c r="C49" s="39">
        <f>SUM(C31:C48)</f>
        <v>2459680</v>
      </c>
      <c r="D49" s="39">
        <f>SUM(D31:D48)</f>
        <v>0</v>
      </c>
      <c r="E49" s="39">
        <f>SUM(E31:E48)</f>
        <v>695962</v>
      </c>
    </row>
    <row r="50" spans="1:5" x14ac:dyDescent="0.25">
      <c r="A50" s="27" t="s">
        <v>35</v>
      </c>
      <c r="B50" s="26">
        <f>B24+B29+B49</f>
        <v>699727</v>
      </c>
      <c r="C50" s="26">
        <f>C24+C29+C49</f>
        <v>2971000</v>
      </c>
      <c r="D50" s="38">
        <f>D24+D29+D49</f>
        <v>0</v>
      </c>
      <c r="E50" s="38">
        <f>E24+E29+E49</f>
        <v>2275327</v>
      </c>
    </row>
    <row r="51" spans="1:5" x14ac:dyDescent="0.25">
      <c r="A51" s="7"/>
      <c r="B51" s="29"/>
      <c r="C51" s="29"/>
      <c r="D51" s="29"/>
      <c r="E51" s="29"/>
    </row>
    <row r="52" spans="1:5" x14ac:dyDescent="0.25">
      <c r="A52" s="28" t="s">
        <v>33</v>
      </c>
      <c r="B52" s="30">
        <f>B17-B50</f>
        <v>1023773</v>
      </c>
      <c r="C52" s="30">
        <f>C17-C50</f>
        <v>-50000</v>
      </c>
      <c r="D52" s="30">
        <f>D17-D50</f>
        <v>0</v>
      </c>
      <c r="E52" s="30">
        <f>E17-E50</f>
        <v>-309149</v>
      </c>
    </row>
    <row r="53" spans="1:5" x14ac:dyDescent="0.25">
      <c r="B53" s="33"/>
      <c r="C53" s="31"/>
    </row>
    <row r="54" spans="1:5" x14ac:dyDescent="0.25">
      <c r="A54" s="4"/>
    </row>
  </sheetData>
  <mergeCells count="3">
    <mergeCell ref="B3:C3"/>
    <mergeCell ref="A1:C2"/>
    <mergeCell ref="A4:C4"/>
  </mergeCells>
  <pageMargins left="0.31496062992125984" right="0.11811023622047245" top="0.55118110236220474" bottom="0.35433070866141736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</dc:creator>
  <cp:lastModifiedBy>Laila Sveen</cp:lastModifiedBy>
  <cp:lastPrinted>2021-02-01T19:10:14Z</cp:lastPrinted>
  <dcterms:created xsi:type="dcterms:W3CDTF">2011-12-02T08:54:10Z</dcterms:created>
  <dcterms:modified xsi:type="dcterms:W3CDTF">2021-06-17T08:22:17Z</dcterms:modified>
</cp:coreProperties>
</file>